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fileSharing readOnlyRecommended="1"/>
  <workbookPr defaultThemeVersion="124226"/>
  <workbookProtection workbookPassword="CC6F" lockStructure="1"/>
  <bookViews>
    <workbookView xWindow="480" yWindow="150" windowWidth="11325" windowHeight="4545"/>
  </bookViews>
  <sheets>
    <sheet name="Sheet1" sheetId="1" r:id="rId1"/>
  </sheets>
  <definedNames>
    <definedName name="_xlnm.Print_Area" localSheetId="0">Sheet1!$B$1:$F$83</definedName>
    <definedName name="Z_08A5E900_FCC0_447C_8E7F_A2A2371ADE00_.wvu.PrintArea" localSheetId="0" hidden="1">Sheet1!$A$1:$G$74</definedName>
  </definedNames>
  <calcPr calcId="145621"/>
  <customWorkbookViews>
    <customWorkbookView name="1" guid="{08A5E900-FCC0-447C-8E7F-A2A2371ADE00}" maximized="1" windowWidth="1362" windowHeight="503" activeSheetId="1"/>
  </customWorkbookViews>
</workbook>
</file>

<file path=xl/calcChain.xml><?xml version="1.0" encoding="utf-8"?>
<calcChain xmlns="http://schemas.openxmlformats.org/spreadsheetml/2006/main">
  <c r="B69" i="1" l="1"/>
  <c r="F37" i="1"/>
  <c r="F38" i="1" s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28" i="1" l="1"/>
  <c r="B33" i="1" s="1"/>
  <c r="F40" i="1"/>
  <c r="F42" i="1" s="1"/>
  <c r="C33" i="1" l="1"/>
  <c r="B47" i="1" s="1"/>
  <c r="C47" i="1"/>
  <c r="C55" i="1"/>
  <c r="E51" i="1" l="1"/>
  <c r="B55" i="1" s="1"/>
  <c r="C70" i="1" s="1"/>
  <c r="C72" i="1"/>
  <c r="E47" i="1"/>
  <c r="C73" i="1" s="1"/>
  <c r="E55" i="1"/>
  <c r="B71" i="1" s="1"/>
</calcChain>
</file>

<file path=xl/sharedStrings.xml><?xml version="1.0" encoding="utf-8"?>
<sst xmlns="http://schemas.openxmlformats.org/spreadsheetml/2006/main" count="93" uniqueCount="85">
  <si>
    <t>STEP - 1</t>
  </si>
  <si>
    <t>water closet, public w/flush valve</t>
  </si>
  <si>
    <t>water closet, public w/flush tank</t>
  </si>
  <si>
    <t>wall urinal, public, 3/4" flush valve</t>
  </si>
  <si>
    <t>lavatory, public</t>
  </si>
  <si>
    <t>shower head, public, mixing valve</t>
  </si>
  <si>
    <t>service sink</t>
  </si>
  <si>
    <t>water closet, private w/flush valve</t>
  </si>
  <si>
    <t>water closet, private w/flush tank</t>
  </si>
  <si>
    <t>bathtub, private</t>
  </si>
  <si>
    <t>lavatory, private</t>
  </si>
  <si>
    <t>kitchen sink, private</t>
  </si>
  <si>
    <t>dishwasher, private, automatic</t>
  </si>
  <si>
    <t>washing machine, 8#, private</t>
  </si>
  <si>
    <t>1/2" hose bib</t>
  </si>
  <si>
    <t>3/4" hose bib</t>
  </si>
  <si>
    <t>1" hose bib</t>
  </si>
  <si>
    <t>other fixtures</t>
  </si>
  <si>
    <t>QTY.</t>
  </si>
  <si>
    <t>FIXTURE UNITS</t>
  </si>
  <si>
    <t>TOTAL</t>
  </si>
  <si>
    <t>STEP - 2</t>
  </si>
  <si>
    <t>FIXTURE TYPE</t>
  </si>
  <si>
    <t xml:space="preserve"> FIXTURE COUNT AND ASSIGNMENT OF FIXTURE UNITS</t>
  </si>
  <si>
    <t>FIXTURE UNIT TO FLOW CONVERSION</t>
  </si>
  <si>
    <t>PSI</t>
  </si>
  <si>
    <t>FEET</t>
  </si>
  <si>
    <t>REQUIRED SYSTEM PRESSURE (ADD ROWS 1-3)</t>
  </si>
  <si>
    <r>
      <t>STATIC PRESSURE - (</t>
    </r>
    <r>
      <rPr>
        <b/>
        <sz val="9"/>
        <color theme="1"/>
        <rFont val="Calibri"/>
        <family val="2"/>
        <scheme val="minor"/>
      </rPr>
      <t>ELEVATION TO HIGHEST FIXTURE</t>
    </r>
    <r>
      <rPr>
        <sz val="9"/>
        <color theme="1"/>
        <rFont val="Calibri"/>
        <family val="2"/>
        <scheme val="minor"/>
      </rPr>
      <t>)</t>
    </r>
  </si>
  <si>
    <r>
      <t xml:space="preserve">SYSTEM FRICTION LOSSES  "ESTIMATED"  =  </t>
    </r>
    <r>
      <rPr>
        <sz val="8"/>
        <color theme="1"/>
        <rFont val="Calibri"/>
        <family val="2"/>
        <scheme val="minor"/>
      </rPr>
      <t xml:space="preserve">(STATIC PRESSURE X.10) </t>
    </r>
  </si>
  <si>
    <t>PRESSURE REQUIRED AT FARTHEST FIXTURE - (TYPICAL 35PSI)</t>
  </si>
  <si>
    <t xml:space="preserve">YOUR TOTAL REQUIRED SYSTEM BOOST </t>
  </si>
  <si>
    <t>YOUR TOTAL FIXTURE UNITS</t>
  </si>
  <si>
    <t>STEP - 4</t>
  </si>
  <si>
    <t>GPM @</t>
  </si>
  <si>
    <t>YOUR PRESSURE BOOST CALCULATION</t>
  </si>
  <si>
    <t>or      FEET OF HEAD</t>
  </si>
  <si>
    <t>STEP - 5</t>
  </si>
  <si>
    <t>YOUR SYSTEM DESIGN</t>
  </si>
  <si>
    <t>NUMBER OF PUMPS</t>
  </si>
  <si>
    <t>EACH PUMP LOAD PERCENTAGE</t>
  </si>
  <si>
    <t>YOUR BUILDING/SYSTEM FLOW AND HEAD REQUIRED</t>
  </si>
  <si>
    <t>STEP - 6</t>
  </si>
  <si>
    <t>SIZE EACH OF YOUR SYSTEM PUMPS BASED ON DATA BELOW</t>
  </si>
  <si>
    <t>YOUR SYSTEM FLOW REQUIRED</t>
  </si>
  <si>
    <t xml:space="preserve">*INDIVIDUAL PUMP CURVES FOR THE PUMPS CAN BE FOUND IN THE GRUNDFOS BOOSTERPAQ HYDRO MPC PRODUCT GUIDE </t>
  </si>
  <si>
    <t>PUMP SYSTEM</t>
  </si>
  <si>
    <t xml:space="preserve">VOLTAGES AVAILABLE </t>
  </si>
  <si>
    <t xml:space="preserve">CAPABLE OF </t>
  </si>
  <si>
    <t xml:space="preserve">TOTAL SYSTEM GPM </t>
  </si>
  <si>
    <t>TOTAL SYSTEM FEET OF HEAD</t>
  </si>
  <si>
    <t xml:space="preserve">FEET OF HEAD. </t>
  </si>
  <si>
    <t>PUMP TYPE</t>
  </si>
  <si>
    <t>CR or CRE-3</t>
  </si>
  <si>
    <t>CR or CRE-5</t>
  </si>
  <si>
    <t>CR or CRE-10</t>
  </si>
  <si>
    <t>CR or CRE-15</t>
  </si>
  <si>
    <t>CR or CRE-20</t>
  </si>
  <si>
    <t>CR or CRE-32</t>
  </si>
  <si>
    <t>CR or CRE-45</t>
  </si>
  <si>
    <t>CR or CRE-64</t>
  </si>
  <si>
    <t>CR or CRE-90</t>
  </si>
  <si>
    <t>GAL. REQ.</t>
  </si>
  <si>
    <r>
      <t xml:space="preserve">MINIMUM SUCTION PRESSURE </t>
    </r>
    <r>
      <rPr>
        <sz val="8"/>
        <color theme="1"/>
        <rFont val="Calibri"/>
        <family val="2"/>
        <scheme val="minor"/>
      </rPr>
      <t>(LOWEST PRESSURE SUPPLIED THE SUCTION SIDE OF SYSTEM)</t>
    </r>
  </si>
  <si>
    <t>BLUE AREAS ARE CALCULATED DATA</t>
  </si>
  <si>
    <t>INDIVIDUAL PUMP FLOW REQUIREMENTS</t>
  </si>
  <si>
    <t xml:space="preserve"> GPM PER PUMP AT</t>
  </si>
  <si>
    <t>GPM</t>
  </si>
  <si>
    <t>GRUNDFOS BOOSTER SIZING PROGRAM</t>
  </si>
  <si>
    <t xml:space="preserve">                     STEP - 3</t>
  </si>
  <si>
    <t xml:space="preserve"> YOU NEED A:</t>
  </si>
  <si>
    <t>COMPANY NAME:</t>
  </si>
  <si>
    <t>E-MAIL:</t>
  </si>
  <si>
    <t>PHONE:</t>
  </si>
  <si>
    <t>YOUR NAME:</t>
  </si>
  <si>
    <t>ADDRESS:</t>
  </si>
  <si>
    <t>COMMENTS/QUESTIONS:</t>
  </si>
  <si>
    <r>
      <rPr>
        <b/>
        <sz val="11"/>
        <color theme="1"/>
        <rFont val="Calibri"/>
        <family val="2"/>
        <scheme val="minor"/>
      </rPr>
      <t>INSTRUCTIONS</t>
    </r>
    <r>
      <rPr>
        <sz val="11"/>
        <color theme="1"/>
        <rFont val="Calibri"/>
        <family val="2"/>
        <scheme val="minor"/>
      </rPr>
      <t>:  YOU SHOULD ONLY         ENTER DATA IN YELLOW AREAS</t>
    </r>
  </si>
  <si>
    <t>CITY, STATE, ZIP CODE:</t>
  </si>
  <si>
    <t>MAIN WATER LINE SIZE</t>
  </si>
  <si>
    <r>
      <t xml:space="preserve">IF YOU'D LIKE US TO REVIEW YOUR INFORMATION, PLEASE FILL IN THE SECTION BELOW, SELECT "FILE" "PRINT" "PRINT", AND THEN SEND YOUR PRINTOUT TO </t>
    </r>
    <r>
      <rPr>
        <b/>
        <u/>
        <sz val="10"/>
        <color theme="1"/>
        <rFont val="Calibri"/>
        <family val="2"/>
        <scheme val="minor"/>
      </rPr>
      <t>CUSTOMERSERVICE@WMSSALES.COM</t>
    </r>
  </si>
  <si>
    <r>
      <rPr>
        <b/>
        <sz val="18"/>
        <color theme="1"/>
        <rFont val="Calibri"/>
        <family val="2"/>
        <scheme val="minor"/>
      </rPr>
      <t>STEP - 7</t>
    </r>
    <r>
      <rPr>
        <b/>
        <sz val="20"/>
        <color theme="1"/>
        <rFont val="Calibri"/>
        <family val="2"/>
        <scheme val="minor"/>
      </rPr>
      <t xml:space="preserve">   </t>
    </r>
    <r>
      <rPr>
        <b/>
        <sz val="10"/>
        <color theme="1"/>
        <rFont val="Calibri"/>
        <family val="2"/>
        <scheme val="minor"/>
      </rPr>
      <t>(REQUIRED EXPANSION TANK)</t>
    </r>
  </si>
  <si>
    <t>*** FOR ASSISTANCE, CONTACT US AT 716-741-9575 (Ext. 3)</t>
  </si>
  <si>
    <t>kitchen sink, commercial</t>
  </si>
  <si>
    <t>washing machine, 15#, commercial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</si>
</sst>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7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1" fillId="0" borderId="4" xfId="0" applyFont="1" applyBorder="1" applyAlignment="1">
      <alignment horizontal="center"/>
    </xf>
    <xf numFmtId="0" fontId="1" fillId="0" borderId="13" xfId="0" applyFont="1" applyBorder="1" applyAlignment="1">
      <alignment horizontal="center" wrapText="1"/>
    </xf>
    <xf numFmtId="0" fontId="0" fillId="0" borderId="0" xfId="0" applyBorder="1"/>
    <xf numFmtId="0" fontId="1" fillId="0" borderId="2" xfId="0" applyFont="1" applyBorder="1" applyAlignment="1">
      <alignment horizontal="center"/>
    </xf>
    <xf numFmtId="0" fontId="0" fillId="0" borderId="2" xfId="0" applyBorder="1"/>
    <xf numFmtId="0" fontId="1" fillId="0" borderId="3" xfId="0" applyFont="1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3" fillId="0" borderId="0" xfId="0" applyFont="1" applyBorder="1" applyAlignment="1"/>
    <xf numFmtId="0" fontId="0" fillId="0" borderId="0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4" fillId="0" borderId="0" xfId="0" applyFont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1" fillId="0" borderId="1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30" xfId="0" applyBorder="1"/>
    <xf numFmtId="0" fontId="3" fillId="0" borderId="23" xfId="0" applyFont="1" applyBorder="1" applyAlignment="1"/>
    <xf numFmtId="0" fontId="6" fillId="0" borderId="0" xfId="0" applyFont="1" applyBorder="1" applyAlignment="1"/>
    <xf numFmtId="0" fontId="0" fillId="0" borderId="41" xfId="0" applyBorder="1" applyAlignment="1">
      <alignment horizontal="center"/>
    </xf>
    <xf numFmtId="0" fontId="1" fillId="0" borderId="14" xfId="0" applyFont="1" applyBorder="1"/>
    <xf numFmtId="0" fontId="0" fillId="0" borderId="29" xfId="0" applyBorder="1"/>
    <xf numFmtId="0" fontId="0" fillId="0" borderId="25" xfId="0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2" fontId="1" fillId="0" borderId="39" xfId="0" applyNumberFormat="1" applyFont="1" applyBorder="1" applyAlignment="1">
      <alignment horizontal="center"/>
    </xf>
    <xf numFmtId="2" fontId="1" fillId="0" borderId="40" xfId="0" applyNumberFormat="1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2" fontId="1" fillId="0" borderId="44" xfId="0" applyNumberFormat="1" applyFont="1" applyBorder="1" applyAlignment="1">
      <alignment horizontal="center"/>
    </xf>
    <xf numFmtId="0" fontId="0" fillId="3" borderId="2" xfId="0" applyFill="1" applyBorder="1"/>
    <xf numFmtId="0" fontId="1" fillId="3" borderId="2" xfId="0" applyFont="1" applyFill="1" applyBorder="1" applyAlignment="1">
      <alignment horizontal="center"/>
    </xf>
    <xf numFmtId="2" fontId="0" fillId="3" borderId="28" xfId="0" applyNumberFormat="1" applyFill="1" applyBorder="1"/>
    <xf numFmtId="0" fontId="0" fillId="3" borderId="11" xfId="0" applyFill="1" applyBorder="1" applyAlignment="1">
      <alignment horizontal="center"/>
    </xf>
    <xf numFmtId="0" fontId="6" fillId="0" borderId="29" xfId="0" applyFont="1" applyBorder="1" applyAlignment="1"/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25" xfId="0" applyBorder="1"/>
    <xf numFmtId="0" fontId="1" fillId="0" borderId="25" xfId="0" applyFont="1" applyBorder="1" applyAlignment="1">
      <alignment horizontal="center"/>
    </xf>
    <xf numFmtId="2" fontId="0" fillId="3" borderId="47" xfId="0" applyNumberFormat="1" applyFill="1" applyBorder="1"/>
    <xf numFmtId="2" fontId="0" fillId="3" borderId="48" xfId="0" applyNumberFormat="1" applyFill="1" applyBorder="1"/>
    <xf numFmtId="2" fontId="1" fillId="3" borderId="15" xfId="0" applyNumberFormat="1" applyFont="1" applyFill="1" applyBorder="1"/>
    <xf numFmtId="0" fontId="1" fillId="3" borderId="25" xfId="0" applyFont="1" applyFill="1" applyBorder="1" applyAlignment="1">
      <alignment horizontal="center"/>
    </xf>
    <xf numFmtId="0" fontId="1" fillId="0" borderId="0" xfId="0" applyFont="1" applyBorder="1"/>
    <xf numFmtId="0" fontId="1" fillId="0" borderId="29" xfId="0" applyFont="1" applyBorder="1"/>
    <xf numFmtId="0" fontId="1" fillId="3" borderId="0" xfId="0" applyFont="1" applyFill="1" applyBorder="1" applyAlignment="1">
      <alignment horizontal="center"/>
    </xf>
    <xf numFmtId="0" fontId="1" fillId="0" borderId="17" xfId="0" applyFont="1" applyBorder="1"/>
    <xf numFmtId="0" fontId="1" fillId="0" borderId="33" xfId="0" applyFont="1" applyBorder="1"/>
    <xf numFmtId="0" fontId="0" fillId="2" borderId="30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1" fillId="2" borderId="20" xfId="0" applyFont="1" applyFill="1" applyBorder="1" applyAlignment="1" applyProtection="1">
      <alignment horizontal="left"/>
      <protection locked="0"/>
    </xf>
    <xf numFmtId="2" fontId="0" fillId="2" borderId="49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1" fillId="0" borderId="2" xfId="0" applyFont="1" applyBorder="1" applyAlignment="1" applyProtection="1">
      <alignment horizontal="center" wrapText="1"/>
      <protection hidden="1"/>
    </xf>
    <xf numFmtId="0" fontId="1" fillId="0" borderId="2" xfId="0" applyFont="1" applyBorder="1" applyAlignment="1" applyProtection="1">
      <alignment horizontal="center"/>
      <protection hidden="1"/>
    </xf>
    <xf numFmtId="0" fontId="0" fillId="0" borderId="19" xfId="0" applyBorder="1" applyProtection="1">
      <protection hidden="1"/>
    </xf>
    <xf numFmtId="0" fontId="0" fillId="0" borderId="20" xfId="0" applyBorder="1" applyProtection="1">
      <protection hidden="1"/>
    </xf>
    <xf numFmtId="0" fontId="0" fillId="0" borderId="5" xfId="0" applyBorder="1" applyProtection="1">
      <protection hidden="1"/>
    </xf>
    <xf numFmtId="0" fontId="0" fillId="0" borderId="6" xfId="0" applyBorder="1" applyProtection="1">
      <protection hidden="1"/>
    </xf>
    <xf numFmtId="0" fontId="0" fillId="0" borderId="7" xfId="0" applyBorder="1" applyProtection="1">
      <protection hidden="1"/>
    </xf>
    <xf numFmtId="0" fontId="0" fillId="0" borderId="8" xfId="0" applyBorder="1" applyProtection="1">
      <protection hidden="1"/>
    </xf>
    <xf numFmtId="0" fontId="0" fillId="0" borderId="9" xfId="0" applyBorder="1" applyProtection="1">
      <protection hidden="1"/>
    </xf>
    <xf numFmtId="0" fontId="0" fillId="0" borderId="10" xfId="0" applyBorder="1" applyProtection="1">
      <protection hidden="1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36" xfId="0" applyBorder="1" applyProtection="1">
      <protection locked="0"/>
    </xf>
    <xf numFmtId="0" fontId="0" fillId="0" borderId="18" xfId="0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2" xfId="0" applyFont="1" applyFill="1" applyBorder="1"/>
    <xf numFmtId="0" fontId="13" fillId="0" borderId="14" xfId="0" applyFont="1" applyBorder="1" applyAlignment="1"/>
    <xf numFmtId="0" fontId="1" fillId="2" borderId="16" xfId="0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0" fontId="7" fillId="0" borderId="21" xfId="0" applyFont="1" applyFill="1" applyBorder="1" applyAlignment="1" applyProtection="1">
      <alignment horizontal="center" wrapText="1"/>
    </xf>
    <xf numFmtId="0" fontId="12" fillId="0" borderId="22" xfId="0" applyFont="1" applyBorder="1" applyAlignment="1" applyProtection="1">
      <alignment horizontal="center" wrapText="1"/>
    </xf>
    <xf numFmtId="0" fontId="12" fillId="0" borderId="23" xfId="0" applyFont="1" applyBorder="1" applyAlignment="1" applyProtection="1">
      <alignment horizontal="center" wrapText="1"/>
    </xf>
    <xf numFmtId="0" fontId="0" fillId="0" borderId="2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" fillId="2" borderId="11" xfId="0" applyFont="1" applyFill="1" applyBorder="1" applyAlignment="1" applyProtection="1">
      <protection locked="0"/>
    </xf>
    <xf numFmtId="0" fontId="0" fillId="0" borderId="12" xfId="0" applyBorder="1" applyAlignment="1"/>
    <xf numFmtId="0" fontId="10" fillId="2" borderId="12" xfId="0" applyFont="1" applyFill="1" applyBorder="1" applyAlignment="1" applyProtection="1">
      <protection locked="0"/>
    </xf>
    <xf numFmtId="0" fontId="5" fillId="0" borderId="15" xfId="0" applyFont="1" applyBorder="1" applyAlignment="1" applyProtection="1">
      <protection locked="0"/>
    </xf>
    <xf numFmtId="0" fontId="1" fillId="2" borderId="12" xfId="0" applyFont="1" applyFill="1" applyBorder="1" applyAlignment="1" applyProtection="1">
      <protection locked="0"/>
    </xf>
    <xf numFmtId="0" fontId="0" fillId="0" borderId="15" xfId="0" applyBorder="1" applyAlignment="1" applyProtection="1">
      <protection locked="0"/>
    </xf>
    <xf numFmtId="0" fontId="0" fillId="0" borderId="15" xfId="0" applyBorder="1" applyAlignment="1"/>
    <xf numFmtId="0" fontId="0" fillId="0" borderId="12" xfId="0" applyBorder="1" applyAlignment="1" applyProtection="1">
      <protection locked="0"/>
    </xf>
    <xf numFmtId="0" fontId="1" fillId="2" borderId="21" xfId="0" applyFont="1" applyFill="1" applyBorder="1" applyAlignment="1" applyProtection="1">
      <alignment vertical="top" wrapText="1"/>
      <protection locked="0"/>
    </xf>
    <xf numFmtId="0" fontId="0" fillId="0" borderId="22" xfId="0" applyBorder="1" applyAlignment="1">
      <alignment vertical="top" wrapText="1"/>
    </xf>
    <xf numFmtId="0" fontId="0" fillId="0" borderId="23" xfId="0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33" xfId="0" applyBorder="1" applyAlignment="1">
      <alignment vertical="top" wrapText="1"/>
    </xf>
    <xf numFmtId="0" fontId="14" fillId="0" borderId="16" xfId="0" applyFont="1" applyFill="1" applyBorder="1" applyAlignment="1" applyProtection="1">
      <alignment horizontal="center" wrapText="1"/>
    </xf>
    <xf numFmtId="0" fontId="14" fillId="0" borderId="17" xfId="0" applyFont="1" applyBorder="1" applyAlignment="1" applyProtection="1">
      <alignment horizontal="center" wrapText="1"/>
    </xf>
    <xf numFmtId="0" fontId="14" fillId="0" borderId="33" xfId="0" applyFont="1" applyBorder="1" applyAlignment="1" applyProtection="1">
      <alignment horizontal="center" wrapText="1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3" fillId="0" borderId="11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3" fillId="0" borderId="15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47" xfId="0" applyFont="1" applyBorder="1" applyAlignment="1">
      <alignment horizontal="left"/>
    </xf>
    <xf numFmtId="10" fontId="0" fillId="2" borderId="31" xfId="0" applyNumberFormat="1" applyFill="1" applyBorder="1" applyAlignment="1" applyProtection="1">
      <alignment horizontal="center"/>
      <protection locked="0"/>
    </xf>
    <xf numFmtId="10" fontId="0" fillId="2" borderId="35" xfId="0" applyNumberFormat="1" applyFill="1" applyBorder="1" applyAlignment="1" applyProtection="1">
      <alignment horizontal="center"/>
      <protection locked="0"/>
    </xf>
    <xf numFmtId="0" fontId="0" fillId="3" borderId="31" xfId="0" applyFill="1" applyBorder="1" applyAlignment="1" applyProtection="1">
      <alignment horizontal="center"/>
    </xf>
    <xf numFmtId="0" fontId="0" fillId="3" borderId="42" xfId="0" applyFill="1" applyBorder="1" applyAlignment="1" applyProtection="1">
      <alignment horizontal="center"/>
    </xf>
    <xf numFmtId="0" fontId="0" fillId="0" borderId="34" xfId="0" applyBorder="1" applyAlignment="1">
      <alignment horizontal="center"/>
    </xf>
    <xf numFmtId="0" fontId="0" fillId="0" borderId="22" xfId="0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2" fontId="1" fillId="3" borderId="11" xfId="0" applyNumberFormat="1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0" fillId="0" borderId="30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5" xfId="0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5" xfId="0" applyBorder="1" applyAlignment="1">
      <alignment horizontal="center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1" fillId="0" borderId="11" xfId="0" applyFont="1" applyFill="1" applyBorder="1" applyAlignment="1">
      <alignment horizontal="center" wrapText="1"/>
    </xf>
    <xf numFmtId="0" fontId="1" fillId="0" borderId="15" xfId="0" applyFont="1" applyFill="1" applyBorder="1" applyAlignment="1">
      <alignment horizontal="center" wrapText="1"/>
    </xf>
    <xf numFmtId="0" fontId="0" fillId="3" borderId="11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9" fillId="0" borderId="21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0" fillId="0" borderId="17" xfId="0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0" fillId="2" borderId="14" xfId="0" applyFill="1" applyBorder="1" applyAlignment="1">
      <alignment horizontal="center" wrapText="1"/>
    </xf>
    <xf numFmtId="0" fontId="0" fillId="2" borderId="45" xfId="0" applyFill="1" applyBorder="1" applyAlignment="1">
      <alignment horizontal="center" wrapText="1"/>
    </xf>
    <xf numFmtId="0" fontId="0" fillId="3" borderId="21" xfId="0" applyFill="1" applyBorder="1" applyAlignment="1">
      <alignment horizontal="center" wrapText="1"/>
    </xf>
    <xf numFmtId="0" fontId="0" fillId="3" borderId="22" xfId="0" applyFill="1" applyBorder="1" applyAlignment="1">
      <alignment horizontal="center" wrapText="1"/>
    </xf>
    <xf numFmtId="0" fontId="0" fillId="3" borderId="23" xfId="0" applyFill="1" applyBorder="1" applyAlignment="1">
      <alignment horizontal="center" wrapText="1"/>
    </xf>
    <xf numFmtId="0" fontId="0" fillId="3" borderId="16" xfId="0" applyFill="1" applyBorder="1" applyAlignment="1">
      <alignment horizontal="center" wrapText="1"/>
    </xf>
    <xf numFmtId="0" fontId="0" fillId="3" borderId="17" xfId="0" applyFill="1" applyBorder="1" applyAlignment="1">
      <alignment horizontal="center" wrapText="1"/>
    </xf>
    <xf numFmtId="0" fontId="0" fillId="3" borderId="33" xfId="0" applyFill="1" applyBorder="1" applyAlignment="1">
      <alignment horizontal="center" wrapText="1"/>
    </xf>
    <xf numFmtId="0" fontId="1" fillId="0" borderId="21" xfId="0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0" fontId="1" fillId="0" borderId="23" xfId="0" applyFont="1" applyBorder="1" applyAlignment="1">
      <alignment horizontal="center" wrapText="1"/>
    </xf>
    <xf numFmtId="0" fontId="4" fillId="0" borderId="38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42" xfId="0" applyFont="1" applyBorder="1" applyAlignment="1">
      <alignment horizontal="left"/>
    </xf>
    <xf numFmtId="0" fontId="2" fillId="0" borderId="48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27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gif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63138</xdr:colOff>
      <xdr:row>55</xdr:row>
      <xdr:rowOff>320040</xdr:rowOff>
    </xdr:from>
    <xdr:to>
      <xdr:col>5</xdr:col>
      <xdr:colOff>748258</xdr:colOff>
      <xdr:row>64</xdr:row>
      <xdr:rowOff>125730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0678" y="11971020"/>
          <a:ext cx="2132920" cy="1592580"/>
        </a:xfrm>
        <a:prstGeom prst="rect">
          <a:avLst/>
        </a:prstGeom>
      </xdr:spPr>
    </xdr:pic>
    <xdr:clientData/>
  </xdr:twoCellAnchor>
  <xdr:twoCellAnchor editAs="oneCell">
    <xdr:from>
      <xdr:col>5</xdr:col>
      <xdr:colOff>26118</xdr:colOff>
      <xdr:row>5</xdr:row>
      <xdr:rowOff>9526</xdr:rowOff>
    </xdr:from>
    <xdr:to>
      <xdr:col>5</xdr:col>
      <xdr:colOff>734613</xdr:colOff>
      <xdr:row>9</xdr:row>
      <xdr:rowOff>47625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0468" y="1333501"/>
          <a:ext cx="708495" cy="1000124"/>
        </a:xfrm>
        <a:prstGeom prst="rect">
          <a:avLst/>
        </a:prstGeom>
      </xdr:spPr>
    </xdr:pic>
    <xdr:clientData/>
  </xdr:twoCellAnchor>
  <xdr:twoCellAnchor editAs="oneCell">
    <xdr:from>
      <xdr:col>4</xdr:col>
      <xdr:colOff>7620</xdr:colOff>
      <xdr:row>29</xdr:row>
      <xdr:rowOff>68580</xdr:rowOff>
    </xdr:from>
    <xdr:to>
      <xdr:col>6</xdr:col>
      <xdr:colOff>1135</xdr:colOff>
      <xdr:row>33</xdr:row>
      <xdr:rowOff>17780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7620" y="5829300"/>
          <a:ext cx="1618480" cy="1000760"/>
        </a:xfrm>
        <a:prstGeom prst="rect">
          <a:avLst/>
        </a:prstGeom>
      </xdr:spPr>
    </xdr:pic>
    <xdr:clientData/>
  </xdr:twoCellAnchor>
  <xdr:twoCellAnchor editAs="oneCell">
    <xdr:from>
      <xdr:col>5</xdr:col>
      <xdr:colOff>28576</xdr:colOff>
      <xdr:row>10</xdr:row>
      <xdr:rowOff>28576</xdr:rowOff>
    </xdr:from>
    <xdr:to>
      <xdr:col>5</xdr:col>
      <xdr:colOff>735959</xdr:colOff>
      <xdr:row>14</xdr:row>
      <xdr:rowOff>9525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56736" y="2512696"/>
          <a:ext cx="707383" cy="742949"/>
        </a:xfrm>
        <a:prstGeom prst="rect">
          <a:avLst/>
        </a:prstGeom>
      </xdr:spPr>
    </xdr:pic>
    <xdr:clientData/>
  </xdr:twoCellAnchor>
  <xdr:twoCellAnchor editAs="oneCell">
    <xdr:from>
      <xdr:col>5</xdr:col>
      <xdr:colOff>19052</xdr:colOff>
      <xdr:row>14</xdr:row>
      <xdr:rowOff>180977</xdr:rowOff>
    </xdr:from>
    <xdr:to>
      <xdr:col>5</xdr:col>
      <xdr:colOff>749338</xdr:colOff>
      <xdr:row>21</xdr:row>
      <xdr:rowOff>114300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347212" y="3427097"/>
          <a:ext cx="730286" cy="1266823"/>
        </a:xfrm>
        <a:prstGeom prst="rect">
          <a:avLst/>
        </a:prstGeom>
      </xdr:spPr>
    </xdr:pic>
    <xdr:clientData/>
  </xdr:twoCellAnchor>
  <xdr:twoCellAnchor editAs="oneCell">
    <xdr:from>
      <xdr:col>5</xdr:col>
      <xdr:colOff>19051</xdr:colOff>
      <xdr:row>1</xdr:row>
      <xdr:rowOff>171452</xdr:rowOff>
    </xdr:from>
    <xdr:to>
      <xdr:col>5</xdr:col>
      <xdr:colOff>747949</xdr:colOff>
      <xdr:row>3</xdr:row>
      <xdr:rowOff>323851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343401" y="438152"/>
          <a:ext cx="728898" cy="542924"/>
        </a:xfrm>
        <a:prstGeom prst="rect">
          <a:avLst/>
        </a:prstGeom>
      </xdr:spPr>
    </xdr:pic>
    <xdr:clientData/>
  </xdr:twoCellAnchor>
  <xdr:twoCellAnchor editAs="oneCell">
    <xdr:from>
      <xdr:col>5</xdr:col>
      <xdr:colOff>15057</xdr:colOff>
      <xdr:row>22</xdr:row>
      <xdr:rowOff>76199</xdr:rowOff>
    </xdr:from>
    <xdr:to>
      <xdr:col>5</xdr:col>
      <xdr:colOff>738126</xdr:colOff>
      <xdr:row>27</xdr:row>
      <xdr:rowOff>114300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343217" y="4846319"/>
          <a:ext cx="723069" cy="10058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"/>
  <sheetViews>
    <sheetView showGridLines="0" showRowColHeaders="0" tabSelected="1" showRuler="0" zoomScale="125" zoomScaleNormal="125" zoomScaleSheetLayoutView="100" zoomScalePageLayoutView="110" workbookViewId="0">
      <selection activeCell="C7" sqref="C7"/>
    </sheetView>
  </sheetViews>
  <sheetFormatPr defaultRowHeight="15" x14ac:dyDescent="0.25"/>
  <cols>
    <col min="1" max="1" width="3.5703125" customWidth="1"/>
    <col min="2" max="2" width="32.140625" customWidth="1"/>
    <col min="3" max="4" width="8.85546875" customWidth="1"/>
    <col min="5" max="6" width="11.42578125" customWidth="1"/>
    <col min="7" max="7" width="3.85546875" customWidth="1"/>
    <col min="8" max="8" width="12.85546875" customWidth="1"/>
    <col min="9" max="9" width="12.5703125" customWidth="1"/>
  </cols>
  <sheetData>
    <row r="1" spans="2:11" ht="21.75" thickBot="1" x14ac:dyDescent="0.4">
      <c r="B1" s="149" t="s">
        <v>68</v>
      </c>
      <c r="C1" s="150"/>
      <c r="D1" s="150"/>
      <c r="E1" s="150"/>
      <c r="F1" s="151"/>
    </row>
    <row r="2" spans="2:11" x14ac:dyDescent="0.25">
      <c r="B2" s="170" t="s">
        <v>77</v>
      </c>
      <c r="C2" s="172" t="s">
        <v>64</v>
      </c>
      <c r="D2" s="173"/>
      <c r="E2" s="174"/>
      <c r="F2" s="130"/>
      <c r="G2" s="40"/>
    </row>
    <row r="3" spans="2:11" ht="15.75" thickBot="1" x14ac:dyDescent="0.3">
      <c r="B3" s="171"/>
      <c r="C3" s="175"/>
      <c r="D3" s="176"/>
      <c r="E3" s="177"/>
      <c r="F3" s="131"/>
      <c r="G3" s="40"/>
    </row>
    <row r="4" spans="2:11" ht="27" thickBot="1" x14ac:dyDescent="0.45">
      <c r="B4" s="98" t="s">
        <v>0</v>
      </c>
      <c r="C4" s="99"/>
      <c r="D4" s="99"/>
      <c r="E4" s="100"/>
      <c r="F4" s="131"/>
      <c r="G4" s="12"/>
      <c r="H4" s="12"/>
      <c r="I4" s="12"/>
    </row>
    <row r="5" spans="2:11" ht="25.9" customHeight="1" thickBot="1" x14ac:dyDescent="0.3">
      <c r="B5" s="101" t="s">
        <v>23</v>
      </c>
      <c r="C5" s="102"/>
      <c r="D5" s="102"/>
      <c r="E5" s="103"/>
      <c r="F5" s="131"/>
      <c r="G5" s="16"/>
      <c r="H5" s="16"/>
      <c r="I5" s="16"/>
    </row>
    <row r="6" spans="2:11" ht="30.75" thickBot="1" x14ac:dyDescent="0.3">
      <c r="B6" s="9" t="s">
        <v>22</v>
      </c>
      <c r="C6" s="4" t="s">
        <v>18</v>
      </c>
      <c r="D6" s="5" t="s">
        <v>19</v>
      </c>
      <c r="E6" s="7" t="s">
        <v>20</v>
      </c>
      <c r="F6" s="131"/>
      <c r="G6" s="19"/>
      <c r="H6" s="19"/>
      <c r="I6" s="17"/>
      <c r="J6" s="57" t="s">
        <v>19</v>
      </c>
      <c r="K6" s="58" t="s">
        <v>67</v>
      </c>
    </row>
    <row r="7" spans="2:11" x14ac:dyDescent="0.25">
      <c r="B7" s="10" t="s">
        <v>1</v>
      </c>
      <c r="C7" s="51"/>
      <c r="D7" s="20">
        <v>10</v>
      </c>
      <c r="E7" s="11">
        <f>C7*D7</f>
        <v>0</v>
      </c>
      <c r="F7" s="131"/>
      <c r="G7" s="6"/>
      <c r="H7" s="6"/>
      <c r="I7" s="6"/>
      <c r="J7" s="59">
        <v>75</v>
      </c>
      <c r="K7" s="60">
        <v>35</v>
      </c>
    </row>
    <row r="8" spans="2:11" x14ac:dyDescent="0.25">
      <c r="B8" s="3" t="s">
        <v>2</v>
      </c>
      <c r="C8" s="52"/>
      <c r="D8" s="1">
        <v>5</v>
      </c>
      <c r="E8" s="2">
        <f>C8*D8</f>
        <v>0</v>
      </c>
      <c r="F8" s="131"/>
      <c r="G8" s="6"/>
      <c r="H8" s="6"/>
      <c r="I8" s="6"/>
      <c r="J8" s="61">
        <v>125</v>
      </c>
      <c r="K8" s="62">
        <v>50</v>
      </c>
    </row>
    <row r="9" spans="2:11" x14ac:dyDescent="0.25">
      <c r="B9" s="3" t="s">
        <v>3</v>
      </c>
      <c r="C9" s="52"/>
      <c r="D9" s="1">
        <v>5</v>
      </c>
      <c r="E9" s="2">
        <f>C9*D9</f>
        <v>0</v>
      </c>
      <c r="F9" s="131"/>
      <c r="G9" s="6"/>
      <c r="H9" s="6"/>
      <c r="I9" s="6"/>
      <c r="J9" s="63">
        <v>250</v>
      </c>
      <c r="K9" s="64">
        <v>75</v>
      </c>
    </row>
    <row r="10" spans="2:11" x14ac:dyDescent="0.25">
      <c r="B10" s="3" t="s">
        <v>4</v>
      </c>
      <c r="C10" s="52"/>
      <c r="D10" s="1">
        <v>2</v>
      </c>
      <c r="E10" s="2">
        <f>C10*D10</f>
        <v>0</v>
      </c>
      <c r="F10" s="131"/>
      <c r="G10" s="6"/>
      <c r="H10" s="6"/>
      <c r="I10" s="6"/>
      <c r="J10" s="63">
        <v>300</v>
      </c>
      <c r="K10" s="64">
        <v>85</v>
      </c>
    </row>
    <row r="11" spans="2:11" x14ac:dyDescent="0.25">
      <c r="B11" s="3" t="s">
        <v>5</v>
      </c>
      <c r="C11" s="52"/>
      <c r="D11" s="1">
        <v>4</v>
      </c>
      <c r="E11" s="2">
        <f t="shared" ref="E11:E27" si="0">C11*D11</f>
        <v>0</v>
      </c>
      <c r="F11" s="131"/>
      <c r="G11" s="6"/>
      <c r="H11" s="6"/>
      <c r="I11" s="6"/>
      <c r="J11" s="63">
        <v>400</v>
      </c>
      <c r="K11" s="64">
        <v>100</v>
      </c>
    </row>
    <row r="12" spans="2:11" x14ac:dyDescent="0.25">
      <c r="B12" s="3" t="s">
        <v>6</v>
      </c>
      <c r="C12" s="52"/>
      <c r="D12" s="1">
        <v>3</v>
      </c>
      <c r="E12" s="2">
        <f t="shared" si="0"/>
        <v>0</v>
      </c>
      <c r="F12" s="131"/>
      <c r="G12" s="6"/>
      <c r="H12" s="6"/>
      <c r="I12" s="6"/>
      <c r="J12" s="63">
        <v>500</v>
      </c>
      <c r="K12" s="64">
        <v>125</v>
      </c>
    </row>
    <row r="13" spans="2:11" x14ac:dyDescent="0.25">
      <c r="B13" s="3" t="s">
        <v>83</v>
      </c>
      <c r="C13" s="52"/>
      <c r="D13" s="1">
        <v>4</v>
      </c>
      <c r="E13" s="2">
        <f t="shared" si="0"/>
        <v>0</v>
      </c>
      <c r="F13" s="131"/>
      <c r="G13" s="6"/>
      <c r="H13" s="6"/>
      <c r="I13" s="6"/>
      <c r="J13" s="63">
        <v>750</v>
      </c>
      <c r="K13" s="64">
        <v>175</v>
      </c>
    </row>
    <row r="14" spans="2:11" x14ac:dyDescent="0.25">
      <c r="B14" s="3" t="s">
        <v>84</v>
      </c>
      <c r="C14" s="52"/>
      <c r="D14" s="1">
        <v>4</v>
      </c>
      <c r="E14" s="2">
        <f t="shared" si="0"/>
        <v>0</v>
      </c>
      <c r="F14" s="131"/>
      <c r="G14" s="6"/>
      <c r="H14" s="6"/>
      <c r="I14" s="6"/>
      <c r="J14" s="63">
        <v>1000</v>
      </c>
      <c r="K14" s="64">
        <v>210</v>
      </c>
    </row>
    <row r="15" spans="2:11" x14ac:dyDescent="0.25">
      <c r="B15" s="3" t="s">
        <v>7</v>
      </c>
      <c r="C15" s="52"/>
      <c r="D15" s="1">
        <v>6</v>
      </c>
      <c r="E15" s="2">
        <f t="shared" si="0"/>
        <v>0</v>
      </c>
      <c r="F15" s="131"/>
      <c r="G15" s="6"/>
      <c r="H15" s="6"/>
      <c r="I15" s="6"/>
      <c r="J15" s="63">
        <v>1500</v>
      </c>
      <c r="K15" s="64">
        <v>265</v>
      </c>
    </row>
    <row r="16" spans="2:11" x14ac:dyDescent="0.25">
      <c r="B16" s="3" t="s">
        <v>8</v>
      </c>
      <c r="C16" s="52"/>
      <c r="D16" s="1">
        <v>2.2000000000000002</v>
      </c>
      <c r="E16" s="2">
        <f t="shared" si="0"/>
        <v>0</v>
      </c>
      <c r="F16" s="131"/>
      <c r="G16" s="6"/>
      <c r="H16" s="6"/>
      <c r="I16" s="6"/>
      <c r="J16" s="63">
        <v>2000</v>
      </c>
      <c r="K16" s="64">
        <v>320</v>
      </c>
    </row>
    <row r="17" spans="2:11" x14ac:dyDescent="0.25">
      <c r="B17" s="3" t="s">
        <v>10</v>
      </c>
      <c r="C17" s="52"/>
      <c r="D17" s="1">
        <v>0.7</v>
      </c>
      <c r="E17" s="2">
        <f t="shared" si="0"/>
        <v>0</v>
      </c>
      <c r="F17" s="131"/>
      <c r="G17" s="6"/>
      <c r="H17" s="6"/>
      <c r="I17" s="6"/>
      <c r="J17" s="63">
        <v>2500</v>
      </c>
      <c r="K17" s="64">
        <v>375</v>
      </c>
    </row>
    <row r="18" spans="2:11" x14ac:dyDescent="0.25">
      <c r="B18" s="3" t="s">
        <v>9</v>
      </c>
      <c r="C18" s="52"/>
      <c r="D18" s="1">
        <v>1.4</v>
      </c>
      <c r="E18" s="2">
        <f t="shared" si="0"/>
        <v>0</v>
      </c>
      <c r="F18" s="131"/>
      <c r="G18" s="6"/>
      <c r="H18" s="6"/>
      <c r="I18" s="6"/>
      <c r="J18" s="63">
        <v>3000</v>
      </c>
      <c r="K18" s="64">
        <v>430</v>
      </c>
    </row>
    <row r="19" spans="2:11" x14ac:dyDescent="0.25">
      <c r="B19" s="3" t="s">
        <v>11</v>
      </c>
      <c r="C19" s="52"/>
      <c r="D19" s="1">
        <v>1.4</v>
      </c>
      <c r="E19" s="2">
        <f t="shared" si="0"/>
        <v>0</v>
      </c>
      <c r="F19" s="131"/>
      <c r="G19" s="6"/>
      <c r="H19" s="6"/>
      <c r="I19" s="6"/>
      <c r="J19" s="63">
        <v>4000</v>
      </c>
      <c r="K19" s="64">
        <v>570</v>
      </c>
    </row>
    <row r="20" spans="2:11" x14ac:dyDescent="0.25">
      <c r="B20" s="3" t="s">
        <v>12</v>
      </c>
      <c r="C20" s="52"/>
      <c r="D20" s="1">
        <v>1.4</v>
      </c>
      <c r="E20" s="2">
        <f t="shared" si="0"/>
        <v>0</v>
      </c>
      <c r="F20" s="131"/>
      <c r="G20" s="6"/>
      <c r="H20" s="6"/>
      <c r="I20" s="6"/>
      <c r="J20" s="63">
        <v>5000</v>
      </c>
      <c r="K20" s="64">
        <v>665</v>
      </c>
    </row>
    <row r="21" spans="2:11" x14ac:dyDescent="0.25">
      <c r="B21" s="3" t="s">
        <v>13</v>
      </c>
      <c r="C21" s="52"/>
      <c r="D21" s="1">
        <v>1.4</v>
      </c>
      <c r="E21" s="2">
        <f t="shared" si="0"/>
        <v>0</v>
      </c>
      <c r="F21" s="131"/>
      <c r="G21" s="6"/>
      <c r="H21" s="6"/>
      <c r="I21" s="6"/>
      <c r="J21" s="63">
        <v>6000</v>
      </c>
      <c r="K21" s="64">
        <v>780</v>
      </c>
    </row>
    <row r="22" spans="2:11" x14ac:dyDescent="0.25">
      <c r="B22" s="3" t="s">
        <v>14</v>
      </c>
      <c r="C22" s="52"/>
      <c r="D22" s="1">
        <v>4</v>
      </c>
      <c r="E22" s="2">
        <f t="shared" si="0"/>
        <v>0</v>
      </c>
      <c r="F22" s="131"/>
      <c r="G22" s="6"/>
      <c r="H22" s="6"/>
      <c r="I22" s="6"/>
      <c r="J22" s="63">
        <v>7000</v>
      </c>
      <c r="K22" s="64">
        <v>875</v>
      </c>
    </row>
    <row r="23" spans="2:11" ht="15.75" thickBot="1" x14ac:dyDescent="0.3">
      <c r="B23" s="3" t="s">
        <v>15</v>
      </c>
      <c r="C23" s="52"/>
      <c r="D23" s="1">
        <v>6</v>
      </c>
      <c r="E23" s="2">
        <f t="shared" si="0"/>
        <v>0</v>
      </c>
      <c r="F23" s="131"/>
      <c r="G23" s="6"/>
      <c r="H23" s="6"/>
      <c r="I23" s="6"/>
      <c r="J23" s="65">
        <v>8000</v>
      </c>
      <c r="K23" s="66">
        <v>960</v>
      </c>
    </row>
    <row r="24" spans="2:11" x14ac:dyDescent="0.25">
      <c r="B24" s="3" t="s">
        <v>16</v>
      </c>
      <c r="C24" s="52"/>
      <c r="D24" s="1">
        <v>10</v>
      </c>
      <c r="E24" s="2">
        <f t="shared" si="0"/>
        <v>0</v>
      </c>
      <c r="F24" s="131"/>
      <c r="G24" s="6"/>
      <c r="H24" s="6"/>
      <c r="I24" s="6"/>
    </row>
    <row r="25" spans="2:11" x14ac:dyDescent="0.25">
      <c r="B25" s="67" t="s">
        <v>17</v>
      </c>
      <c r="C25" s="52"/>
      <c r="D25" s="68"/>
      <c r="E25" s="2">
        <f t="shared" si="0"/>
        <v>0</v>
      </c>
      <c r="F25" s="131"/>
      <c r="G25" s="6"/>
      <c r="H25" s="6"/>
    </row>
    <row r="26" spans="2:11" x14ac:dyDescent="0.25">
      <c r="B26" s="67" t="s">
        <v>17</v>
      </c>
      <c r="C26" s="52"/>
      <c r="D26" s="68"/>
      <c r="E26" s="2">
        <f t="shared" si="0"/>
        <v>0</v>
      </c>
      <c r="F26" s="131"/>
      <c r="G26" s="6"/>
      <c r="H26" s="6"/>
    </row>
    <row r="27" spans="2:11" ht="15.75" thickBot="1" x14ac:dyDescent="0.3">
      <c r="B27" s="69" t="s">
        <v>17</v>
      </c>
      <c r="C27" s="53"/>
      <c r="D27" s="70"/>
      <c r="E27" s="2">
        <f t="shared" si="0"/>
        <v>0</v>
      </c>
      <c r="F27" s="131"/>
      <c r="G27" s="6"/>
      <c r="H27" s="6"/>
    </row>
    <row r="28" spans="2:11" ht="15.75" thickBot="1" x14ac:dyDescent="0.3">
      <c r="B28" s="133" t="s">
        <v>32</v>
      </c>
      <c r="C28" s="134"/>
      <c r="D28" s="135"/>
      <c r="E28" s="33">
        <f>SUM(E7:E27)</f>
        <v>0</v>
      </c>
      <c r="F28" s="132"/>
    </row>
    <row r="29" spans="2:11" ht="2.4500000000000002" customHeight="1" thickBot="1" x14ac:dyDescent="0.3">
      <c r="B29" s="26"/>
      <c r="C29" s="13"/>
      <c r="D29" s="13"/>
      <c r="E29" s="6"/>
      <c r="F29" s="25"/>
    </row>
    <row r="30" spans="2:11" ht="24" thickBot="1" x14ac:dyDescent="0.4">
      <c r="B30" s="98" t="s">
        <v>21</v>
      </c>
      <c r="C30" s="99"/>
      <c r="D30" s="100"/>
      <c r="E30" s="125"/>
      <c r="F30" s="121"/>
    </row>
    <row r="31" spans="2:11" ht="15.75" thickBot="1" x14ac:dyDescent="0.3">
      <c r="B31" s="139" t="s">
        <v>24</v>
      </c>
      <c r="C31" s="140"/>
      <c r="D31" s="141"/>
      <c r="E31" s="126"/>
      <c r="F31" s="127"/>
    </row>
    <row r="32" spans="2:11" ht="29.45" customHeight="1" thickBot="1" x14ac:dyDescent="0.3">
      <c r="B32" s="18" t="s">
        <v>32</v>
      </c>
      <c r="C32" s="142" t="s">
        <v>44</v>
      </c>
      <c r="D32" s="143"/>
      <c r="E32" s="126"/>
      <c r="F32" s="127"/>
    </row>
    <row r="33" spans="1:9" ht="15" customHeight="1" thickBot="1" x14ac:dyDescent="0.3">
      <c r="B33" s="36">
        <f>E28</f>
        <v>0</v>
      </c>
      <c r="C33" s="144">
        <f>IF(B33&lt;=J7,K7,IF(B33&lt;=J8,K8,IF(B33&lt;=J9,K9,IF(B33&lt;=J10,K10,IF(B33&lt;=J11,K11,IF(B33&lt;=J12,K12,IF(B33&lt;=J13,K13,IF(B33&lt;=J14,K14,IF(B33&lt;=J15,K15,IF(B33&lt;=J16,K16,IF(B33&lt;=J17,K17,IF(B33&lt;=J18,K18,IF(B33&lt;=J19,K19,IF(B33&lt;=J20,K20,IF(B33&lt;=J21,K21,IF(B33&lt;=J22,K22,IF(B33&lt;=J23,K23)))))))))))))))))</f>
        <v>35</v>
      </c>
      <c r="D33" s="145"/>
      <c r="E33" s="128"/>
      <c r="F33" s="129"/>
    </row>
    <row r="34" spans="1:9" ht="4.5" customHeight="1" thickBot="1" x14ac:dyDescent="0.3">
      <c r="B34" s="40"/>
      <c r="C34" s="6"/>
      <c r="D34" s="6"/>
      <c r="E34" s="6"/>
      <c r="F34" s="25"/>
    </row>
    <row r="35" spans="1:9" ht="27" thickBot="1" x14ac:dyDescent="0.45">
      <c r="B35" s="104" t="s">
        <v>69</v>
      </c>
      <c r="C35" s="105"/>
      <c r="D35" s="105"/>
      <c r="E35" s="106"/>
      <c r="F35" s="21"/>
    </row>
    <row r="36" spans="1:9" ht="15.75" thickBot="1" x14ac:dyDescent="0.3">
      <c r="B36" s="146" t="s">
        <v>35</v>
      </c>
      <c r="C36" s="147"/>
      <c r="D36" s="147"/>
      <c r="E36" s="14" t="s">
        <v>26</v>
      </c>
      <c r="F36" s="15" t="s">
        <v>25</v>
      </c>
      <c r="G36" s="13"/>
    </row>
    <row r="37" spans="1:9" x14ac:dyDescent="0.25">
      <c r="A37" s="6"/>
      <c r="B37" s="185" t="s">
        <v>28</v>
      </c>
      <c r="C37" s="186"/>
      <c r="D37" s="186"/>
      <c r="E37" s="54"/>
      <c r="F37" s="35">
        <f>E37/2.31</f>
        <v>0</v>
      </c>
      <c r="G37" s="6"/>
    </row>
    <row r="38" spans="1:9" x14ac:dyDescent="0.25">
      <c r="A38" s="6"/>
      <c r="B38" s="107" t="s">
        <v>29</v>
      </c>
      <c r="C38" s="108"/>
      <c r="D38" s="108"/>
      <c r="E38" s="109"/>
      <c r="F38" s="42">
        <f>F37*0.1</f>
        <v>0</v>
      </c>
      <c r="G38" s="6"/>
    </row>
    <row r="39" spans="1:9" x14ac:dyDescent="0.25">
      <c r="A39" s="6"/>
      <c r="B39" s="107" t="s">
        <v>30</v>
      </c>
      <c r="C39" s="108"/>
      <c r="D39" s="108"/>
      <c r="E39" s="184"/>
      <c r="F39" s="43">
        <v>35</v>
      </c>
      <c r="G39" s="6"/>
    </row>
    <row r="40" spans="1:9" x14ac:dyDescent="0.25">
      <c r="A40" s="6"/>
      <c r="B40" s="107" t="s">
        <v>27</v>
      </c>
      <c r="C40" s="108"/>
      <c r="D40" s="108"/>
      <c r="E40" s="184"/>
      <c r="F40" s="43">
        <f>SUM(F37:F39)</f>
        <v>35</v>
      </c>
      <c r="G40" s="6"/>
    </row>
    <row r="41" spans="1:9" ht="15.75" thickBot="1" x14ac:dyDescent="0.3">
      <c r="A41" s="6"/>
      <c r="B41" s="107" t="s">
        <v>63</v>
      </c>
      <c r="C41" s="108"/>
      <c r="D41" s="108"/>
      <c r="E41" s="184"/>
      <c r="F41" s="55"/>
      <c r="G41" s="6"/>
    </row>
    <row r="42" spans="1:9" ht="15.75" thickBot="1" x14ac:dyDescent="0.3">
      <c r="A42" s="6"/>
      <c r="B42" s="181" t="s">
        <v>31</v>
      </c>
      <c r="C42" s="182"/>
      <c r="D42" s="182"/>
      <c r="E42" s="183"/>
      <c r="F42" s="44">
        <f>F40-F41</f>
        <v>35</v>
      </c>
      <c r="G42" s="6"/>
    </row>
    <row r="43" spans="1:9" ht="3" customHeight="1" thickBot="1" x14ac:dyDescent="0.3">
      <c r="B43" s="6"/>
      <c r="C43" s="6"/>
      <c r="D43" s="6"/>
      <c r="E43" s="6"/>
      <c r="F43" s="6"/>
    </row>
    <row r="44" spans="1:9" ht="24" thickBot="1" x14ac:dyDescent="0.4">
      <c r="B44" s="73" t="s">
        <v>33</v>
      </c>
      <c r="C44" s="156"/>
      <c r="D44" s="157"/>
      <c r="E44" s="157"/>
      <c r="F44" s="158"/>
      <c r="G44" s="22"/>
      <c r="H44" s="22"/>
      <c r="I44" s="22"/>
    </row>
    <row r="45" spans="1:9" ht="16.5" thickBot="1" x14ac:dyDescent="0.3">
      <c r="B45" s="116" t="s">
        <v>41</v>
      </c>
      <c r="C45" s="117"/>
      <c r="D45" s="117"/>
      <c r="E45" s="118"/>
      <c r="F45" s="37"/>
    </row>
    <row r="46" spans="1:9" ht="15.75" thickBot="1" x14ac:dyDescent="0.3">
      <c r="B46" s="23" t="s">
        <v>34</v>
      </c>
      <c r="C46" s="114" t="s">
        <v>25</v>
      </c>
      <c r="D46" s="115"/>
      <c r="E46" s="114" t="s">
        <v>36</v>
      </c>
      <c r="F46" s="121"/>
    </row>
    <row r="47" spans="1:9" ht="15.75" thickBot="1" x14ac:dyDescent="0.3">
      <c r="B47" s="34">
        <f>C33</f>
        <v>35</v>
      </c>
      <c r="C47" s="119">
        <f>F42</f>
        <v>35</v>
      </c>
      <c r="D47" s="120"/>
      <c r="E47" s="122">
        <f>C47*2.31</f>
        <v>80.850000000000009</v>
      </c>
      <c r="F47" s="120"/>
    </row>
    <row r="48" spans="1:9" ht="24" customHeight="1" thickBot="1" x14ac:dyDescent="0.45">
      <c r="B48" s="73" t="s">
        <v>37</v>
      </c>
      <c r="C48" s="125"/>
      <c r="D48" s="115"/>
      <c r="E48" s="115"/>
      <c r="F48" s="121"/>
      <c r="H48" s="12"/>
      <c r="I48" s="12"/>
    </row>
    <row r="49" spans="2:9" ht="15.75" thickBot="1" x14ac:dyDescent="0.3">
      <c r="B49" s="24" t="s">
        <v>38</v>
      </c>
      <c r="C49" s="128"/>
      <c r="D49" s="155"/>
      <c r="E49" s="155"/>
      <c r="F49" s="129"/>
      <c r="H49" s="6"/>
      <c r="I49" s="6"/>
    </row>
    <row r="50" spans="2:9" ht="28.15" customHeight="1" x14ac:dyDescent="0.25">
      <c r="B50" s="10" t="s">
        <v>39</v>
      </c>
      <c r="C50" s="123" t="s">
        <v>40</v>
      </c>
      <c r="D50" s="123"/>
      <c r="E50" s="123" t="s">
        <v>65</v>
      </c>
      <c r="F50" s="124"/>
    </row>
    <row r="51" spans="2:9" ht="15.75" thickBot="1" x14ac:dyDescent="0.3">
      <c r="B51" s="56"/>
      <c r="C51" s="110"/>
      <c r="D51" s="111"/>
      <c r="E51" s="112">
        <f>B47*C51</f>
        <v>0</v>
      </c>
      <c r="F51" s="113"/>
      <c r="H51" s="6"/>
      <c r="I51" s="6"/>
    </row>
    <row r="52" spans="2:9" ht="24" customHeight="1" thickBot="1" x14ac:dyDescent="0.45">
      <c r="B52" s="73" t="s">
        <v>42</v>
      </c>
      <c r="C52" s="125"/>
      <c r="D52" s="115"/>
      <c r="E52" s="115"/>
      <c r="F52" s="121"/>
      <c r="H52" s="148"/>
      <c r="I52" s="148"/>
    </row>
    <row r="53" spans="2:9" ht="15.75" thickBot="1" x14ac:dyDescent="0.3">
      <c r="B53" s="136" t="s">
        <v>43</v>
      </c>
      <c r="C53" s="137"/>
      <c r="D53" s="137"/>
      <c r="E53" s="138"/>
      <c r="F53" s="25"/>
    </row>
    <row r="54" spans="2:9" ht="15.75" thickBot="1" x14ac:dyDescent="0.3">
      <c r="B54" s="23" t="s">
        <v>34</v>
      </c>
      <c r="C54" s="114" t="s">
        <v>25</v>
      </c>
      <c r="D54" s="115"/>
      <c r="E54" s="114" t="s">
        <v>36</v>
      </c>
      <c r="F54" s="121"/>
    </row>
    <row r="55" spans="2:9" ht="15.75" thickBot="1" x14ac:dyDescent="0.3">
      <c r="B55" s="34">
        <f>E51</f>
        <v>0</v>
      </c>
      <c r="C55" s="119">
        <f>F42</f>
        <v>35</v>
      </c>
      <c r="D55" s="120"/>
      <c r="E55" s="122">
        <f>C47*2.31</f>
        <v>80.850000000000009</v>
      </c>
      <c r="F55" s="120"/>
    </row>
    <row r="56" spans="2:9" ht="24" customHeight="1" thickBot="1" x14ac:dyDescent="0.45">
      <c r="B56" s="168" t="s">
        <v>81</v>
      </c>
      <c r="C56" s="169"/>
      <c r="D56" s="159"/>
      <c r="E56" s="160"/>
      <c r="F56" s="161"/>
    </row>
    <row r="57" spans="2:9" ht="15.75" thickBot="1" x14ac:dyDescent="0.3">
      <c r="B57" s="39" t="s">
        <v>52</v>
      </c>
      <c r="C57" s="8" t="s">
        <v>62</v>
      </c>
      <c r="D57" s="162"/>
      <c r="E57" s="163"/>
      <c r="F57" s="164"/>
    </row>
    <row r="58" spans="2:9" x14ac:dyDescent="0.25">
      <c r="B58" s="31" t="s">
        <v>53</v>
      </c>
      <c r="C58" s="32">
        <v>4.4000000000000004</v>
      </c>
      <c r="D58" s="162"/>
      <c r="E58" s="163"/>
      <c r="F58" s="164"/>
    </row>
    <row r="59" spans="2:9" x14ac:dyDescent="0.25">
      <c r="B59" s="27" t="s">
        <v>54</v>
      </c>
      <c r="C59" s="29">
        <v>4.4000000000000004</v>
      </c>
      <c r="D59" s="162"/>
      <c r="E59" s="163"/>
      <c r="F59" s="164"/>
    </row>
    <row r="60" spans="2:9" x14ac:dyDescent="0.25">
      <c r="B60" s="27" t="s">
        <v>55</v>
      </c>
      <c r="C60" s="29">
        <v>10.199999999999999</v>
      </c>
      <c r="D60" s="162"/>
      <c r="E60" s="163"/>
      <c r="F60" s="164"/>
    </row>
    <row r="61" spans="2:9" x14ac:dyDescent="0.25">
      <c r="B61" s="27" t="s">
        <v>56</v>
      </c>
      <c r="C61" s="29">
        <v>34</v>
      </c>
      <c r="D61" s="162"/>
      <c r="E61" s="163"/>
      <c r="F61" s="164"/>
    </row>
    <row r="62" spans="2:9" x14ac:dyDescent="0.25">
      <c r="B62" s="27" t="s">
        <v>57</v>
      </c>
      <c r="C62" s="29">
        <v>34</v>
      </c>
      <c r="D62" s="162"/>
      <c r="E62" s="163"/>
      <c r="F62" s="164"/>
    </row>
    <row r="63" spans="2:9" x14ac:dyDescent="0.25">
      <c r="B63" s="27" t="s">
        <v>58</v>
      </c>
      <c r="C63" s="29">
        <v>44</v>
      </c>
      <c r="D63" s="162"/>
      <c r="E63" s="163"/>
      <c r="F63" s="164"/>
    </row>
    <row r="64" spans="2:9" x14ac:dyDescent="0.25">
      <c r="B64" s="27" t="s">
        <v>59</v>
      </c>
      <c r="C64" s="29">
        <v>86</v>
      </c>
      <c r="D64" s="162"/>
      <c r="E64" s="163"/>
      <c r="F64" s="164"/>
    </row>
    <row r="65" spans="2:9" x14ac:dyDescent="0.25">
      <c r="B65" s="27" t="s">
        <v>60</v>
      </c>
      <c r="C65" s="29">
        <v>132</v>
      </c>
      <c r="D65" s="162"/>
      <c r="E65" s="163"/>
      <c r="F65" s="164"/>
    </row>
    <row r="66" spans="2:9" ht="15.75" thickBot="1" x14ac:dyDescent="0.3">
      <c r="B66" s="28" t="s">
        <v>61</v>
      </c>
      <c r="C66" s="30">
        <v>132</v>
      </c>
      <c r="D66" s="165"/>
      <c r="E66" s="166"/>
      <c r="F66" s="167"/>
    </row>
    <row r="67" spans="2:9" ht="29.25" customHeight="1" thickBot="1" x14ac:dyDescent="0.3">
      <c r="B67" s="178" t="s">
        <v>45</v>
      </c>
      <c r="C67" s="179"/>
      <c r="D67" s="179"/>
      <c r="E67" s="179"/>
      <c r="F67" s="180"/>
      <c r="G67" s="38"/>
      <c r="H67" s="38"/>
      <c r="I67" s="38"/>
    </row>
    <row r="68" spans="2:9" ht="17.25" customHeight="1" x14ac:dyDescent="0.25">
      <c r="B68" s="152" t="s">
        <v>70</v>
      </c>
      <c r="C68" s="153"/>
      <c r="D68" s="153"/>
      <c r="E68" s="153"/>
      <c r="F68" s="154"/>
      <c r="G68" s="6"/>
    </row>
    <row r="69" spans="2:9" x14ac:dyDescent="0.25">
      <c r="B69" s="45">
        <f>B51</f>
        <v>0</v>
      </c>
      <c r="C69" s="46" t="s">
        <v>46</v>
      </c>
      <c r="D69" s="46"/>
      <c r="E69" s="46"/>
      <c r="F69" s="47"/>
      <c r="G69" s="6"/>
    </row>
    <row r="70" spans="2:9" x14ac:dyDescent="0.25">
      <c r="B70" s="41" t="s">
        <v>48</v>
      </c>
      <c r="C70" s="48">
        <f>B55</f>
        <v>0</v>
      </c>
      <c r="D70" s="46" t="s">
        <v>66</v>
      </c>
      <c r="E70" s="46"/>
      <c r="F70" s="47"/>
      <c r="G70" s="6"/>
    </row>
    <row r="71" spans="2:9" x14ac:dyDescent="0.25">
      <c r="B71" s="45">
        <f>E55</f>
        <v>80.850000000000009</v>
      </c>
      <c r="C71" s="46" t="s">
        <v>51</v>
      </c>
      <c r="D71" s="46"/>
      <c r="E71" s="46"/>
      <c r="F71" s="47"/>
      <c r="G71" s="6"/>
    </row>
    <row r="72" spans="2:9" x14ac:dyDescent="0.25">
      <c r="B72" s="41" t="s">
        <v>49</v>
      </c>
      <c r="C72" s="48">
        <f>B47</f>
        <v>35</v>
      </c>
      <c r="D72" s="46"/>
      <c r="E72" s="46"/>
      <c r="F72" s="47"/>
      <c r="G72" s="6"/>
    </row>
    <row r="73" spans="2:9" x14ac:dyDescent="0.25">
      <c r="B73" s="41" t="s">
        <v>50</v>
      </c>
      <c r="C73" s="48">
        <f>E47</f>
        <v>80.850000000000009</v>
      </c>
      <c r="D73" s="46"/>
      <c r="E73" s="46"/>
      <c r="F73" s="47"/>
      <c r="G73" s="6"/>
    </row>
    <row r="74" spans="2:9" ht="15.75" thickBot="1" x14ac:dyDescent="0.3">
      <c r="B74" s="74"/>
      <c r="C74" s="46" t="s">
        <v>47</v>
      </c>
      <c r="D74" s="46"/>
      <c r="E74" s="46"/>
      <c r="F74" s="47"/>
      <c r="G74" s="6"/>
    </row>
    <row r="75" spans="2:9" ht="15.75" thickBot="1" x14ac:dyDescent="0.3">
      <c r="B75" s="75"/>
      <c r="C75" s="49" t="s">
        <v>79</v>
      </c>
      <c r="D75" s="49"/>
      <c r="E75" s="49"/>
      <c r="F75" s="50"/>
      <c r="G75" s="6"/>
    </row>
    <row r="76" spans="2:9" ht="42" customHeight="1" x14ac:dyDescent="0.25">
      <c r="B76" s="76" t="s">
        <v>80</v>
      </c>
      <c r="C76" s="77"/>
      <c r="D76" s="77"/>
      <c r="E76" s="77"/>
      <c r="F76" s="78"/>
      <c r="G76" s="6"/>
    </row>
    <row r="77" spans="2:9" ht="14.25" customHeight="1" thickBot="1" x14ac:dyDescent="0.3">
      <c r="B77" s="95" t="s">
        <v>82</v>
      </c>
      <c r="C77" s="96"/>
      <c r="D77" s="96"/>
      <c r="E77" s="96"/>
      <c r="F77" s="97"/>
      <c r="G77" s="6"/>
    </row>
    <row r="78" spans="2:9" ht="15.75" thickBot="1" x14ac:dyDescent="0.3">
      <c r="B78" s="81" t="s">
        <v>74</v>
      </c>
      <c r="C78" s="82"/>
      <c r="D78" s="72" t="s">
        <v>72</v>
      </c>
      <c r="E78" s="83"/>
      <c r="F78" s="84"/>
      <c r="G78" s="6"/>
    </row>
    <row r="79" spans="2:9" ht="15.75" thickBot="1" x14ac:dyDescent="0.3">
      <c r="B79" s="81" t="s">
        <v>71</v>
      </c>
      <c r="C79" s="82"/>
      <c r="D79" s="72" t="s">
        <v>73</v>
      </c>
      <c r="E79" s="85"/>
      <c r="F79" s="86"/>
      <c r="G79" s="6"/>
    </row>
    <row r="80" spans="2:9" ht="15.75" thickBot="1" x14ac:dyDescent="0.3">
      <c r="B80" s="81" t="s">
        <v>75</v>
      </c>
      <c r="C80" s="82"/>
      <c r="D80" s="82"/>
      <c r="E80" s="82"/>
      <c r="F80" s="87"/>
      <c r="G80" s="6"/>
    </row>
    <row r="81" spans="2:7" ht="15.75" thickBot="1" x14ac:dyDescent="0.3">
      <c r="B81" s="71" t="s">
        <v>78</v>
      </c>
      <c r="C81" s="85"/>
      <c r="D81" s="88"/>
      <c r="E81" s="85"/>
      <c r="F81" s="86"/>
      <c r="G81" s="6"/>
    </row>
    <row r="82" spans="2:7" x14ac:dyDescent="0.25">
      <c r="B82" s="89" t="s">
        <v>76</v>
      </c>
      <c r="C82" s="90"/>
      <c r="D82" s="90"/>
      <c r="E82" s="90"/>
      <c r="F82" s="91"/>
      <c r="G82" s="6"/>
    </row>
    <row r="83" spans="2:7" ht="15.75" thickBot="1" x14ac:dyDescent="0.3">
      <c r="B83" s="92"/>
      <c r="C83" s="93"/>
      <c r="D83" s="93"/>
      <c r="E83" s="93"/>
      <c r="F83" s="94"/>
      <c r="G83" s="6"/>
    </row>
    <row r="84" spans="2:7" x14ac:dyDescent="0.25">
      <c r="B84" s="79"/>
      <c r="C84" s="79"/>
      <c r="D84" s="79"/>
      <c r="E84" s="79"/>
      <c r="F84" s="79"/>
    </row>
    <row r="85" spans="2:7" x14ac:dyDescent="0.25">
      <c r="B85" s="80"/>
      <c r="C85" s="80"/>
      <c r="D85" s="80"/>
      <c r="E85" s="80"/>
      <c r="F85" s="80"/>
    </row>
  </sheetData>
  <sheetProtection password="C5AC" sheet="1" objects="1" scenarios="1" formatCells="0" formatColumns="0" formatRows="0" insertColumns="0" insertRows="0" insertHyperlinks="0" deleteColumns="0" deleteRows="0" sort="0" autoFilter="0" pivotTables="0"/>
  <customSheetViews>
    <customSheetView guid="{08A5E900-FCC0-447C-8E7F-A2A2371ADE00}" showPageBreaks="1" printArea="1" view="pageLayout">
      <selection activeCell="F35" sqref="F35"/>
      <pageMargins left="0.7" right="0.7" top="0.75" bottom="0.75" header="0.3" footer="0.3"/>
      <pageSetup orientation="portrait" r:id="rId1"/>
      <headerFooter scaleWithDoc="0">
        <oddHeader>&amp;C&amp;G</oddHeader>
        <oddFooter>&amp;C&amp;G</oddFooter>
      </headerFooter>
    </customSheetView>
  </customSheetViews>
  <mergeCells count="53">
    <mergeCell ref="B1:F1"/>
    <mergeCell ref="B68:F68"/>
    <mergeCell ref="C48:F49"/>
    <mergeCell ref="C52:F52"/>
    <mergeCell ref="C44:F44"/>
    <mergeCell ref="D56:F66"/>
    <mergeCell ref="B56:C56"/>
    <mergeCell ref="B2:B3"/>
    <mergeCell ref="C2:E3"/>
    <mergeCell ref="B67:F67"/>
    <mergeCell ref="B42:E42"/>
    <mergeCell ref="B39:E39"/>
    <mergeCell ref="B40:E40"/>
    <mergeCell ref="B41:E41"/>
    <mergeCell ref="B37:D37"/>
    <mergeCell ref="B30:D30"/>
    <mergeCell ref="B31:D31"/>
    <mergeCell ref="C32:D32"/>
    <mergeCell ref="C33:D33"/>
    <mergeCell ref="B36:D36"/>
    <mergeCell ref="H52:I52"/>
    <mergeCell ref="C54:D54"/>
    <mergeCell ref="E54:F54"/>
    <mergeCell ref="C55:D55"/>
    <mergeCell ref="E55:F55"/>
    <mergeCell ref="B53:E53"/>
    <mergeCell ref="B4:E4"/>
    <mergeCell ref="B5:E5"/>
    <mergeCell ref="B35:E35"/>
    <mergeCell ref="B38:E38"/>
    <mergeCell ref="C51:D51"/>
    <mergeCell ref="E51:F51"/>
    <mergeCell ref="C46:D46"/>
    <mergeCell ref="B45:E45"/>
    <mergeCell ref="C47:D47"/>
    <mergeCell ref="E46:F46"/>
    <mergeCell ref="E47:F47"/>
    <mergeCell ref="C50:D50"/>
    <mergeCell ref="E50:F50"/>
    <mergeCell ref="E30:F33"/>
    <mergeCell ref="F2:F28"/>
    <mergeCell ref="B28:D28"/>
    <mergeCell ref="B76:F76"/>
    <mergeCell ref="B84:F85"/>
    <mergeCell ref="B79:C79"/>
    <mergeCell ref="B78:C78"/>
    <mergeCell ref="E78:F78"/>
    <mergeCell ref="E79:F79"/>
    <mergeCell ref="B80:F80"/>
    <mergeCell ref="C81:D81"/>
    <mergeCell ref="E81:F81"/>
    <mergeCell ref="B82:F83"/>
    <mergeCell ref="B77:F77"/>
  </mergeCells>
  <pageMargins left="0.7" right="0.7" top="0.75" bottom="0.75" header="0.25" footer="0.25"/>
  <pageSetup fitToHeight="2" orientation="portrait" r:id="rId2"/>
  <headerFooter scaleWithDoc="0">
    <oddHeader>&amp;C&amp;G</oddHeader>
    <oddFooter>&amp;C&amp;G</oddFoot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WMS Sales,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User</dc:creator>
  <cp:lastModifiedBy>Sally Clark</cp:lastModifiedBy>
  <cp:lastPrinted>2015-02-20T21:07:33Z</cp:lastPrinted>
  <dcterms:created xsi:type="dcterms:W3CDTF">2012-06-22T16:51:26Z</dcterms:created>
  <dcterms:modified xsi:type="dcterms:W3CDTF">2019-04-05T14:46:56Z</dcterms:modified>
</cp:coreProperties>
</file>